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со старого компьютера 03.02.22\2. СЕССИИ\СЕССИИ 6 созыва 2020-2025 гг\36 сессия от 20.12.2024\1. Р. № 36-226 от 20.12.2024 Бюджет 2025-2027г\"/>
    </mc:Choice>
  </mc:AlternateContent>
  <xr:revisionPtr revIDLastSave="0" documentId="13_ncr:1_{64A7B39B-6E07-4D4E-BBE3-722B72A79FA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13" sheetId="4" r:id="rId1"/>
  </sheets>
  <definedNames>
    <definedName name="_dst123074" localSheetId="0">'2013'!#REF!</definedName>
    <definedName name="_xlnm.Print_Titles" localSheetId="0">'2013'!$7:$9</definedName>
    <definedName name="_xlnm.Print_Area" localSheetId="0">'2013'!$A$1:$M$54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9" i="4" l="1"/>
  <c r="K49" i="4"/>
  <c r="M44" i="4"/>
  <c r="M43" i="4" s="1"/>
  <c r="L44" i="4"/>
  <c r="L43" i="4" s="1"/>
  <c r="K44" i="4"/>
  <c r="M49" i="4"/>
  <c r="M20" i="4"/>
  <c r="M47" i="4"/>
  <c r="L47" i="4"/>
  <c r="K47" i="4"/>
  <c r="L35" i="4"/>
  <c r="K20" i="4"/>
  <c r="K13" i="4"/>
  <c r="K12" i="4" s="1"/>
  <c r="L13" i="4"/>
  <c r="L12" i="4" s="1"/>
  <c r="M13" i="4"/>
  <c r="M12" i="4" s="1"/>
  <c r="M24" i="4"/>
  <c r="L24" i="4"/>
  <c r="K24" i="4"/>
  <c r="M22" i="4"/>
  <c r="L22" i="4"/>
  <c r="K22" i="4"/>
  <c r="L20" i="4"/>
  <c r="M18" i="4"/>
  <c r="L18" i="4"/>
  <c r="K18" i="4"/>
  <c r="K43" i="4"/>
  <c r="M39" i="4"/>
  <c r="L39" i="4"/>
  <c r="K39" i="4"/>
  <c r="M27" i="4"/>
  <c r="M26" i="4" s="1"/>
  <c r="L27" i="4"/>
  <c r="L26" i="4" s="1"/>
  <c r="K27" i="4"/>
  <c r="K26" i="4" s="1"/>
  <c r="M33" i="4"/>
  <c r="M35" i="4"/>
  <c r="M30" i="4"/>
  <c r="L33" i="4"/>
  <c r="K33" i="4"/>
  <c r="K35" i="4"/>
  <c r="K30" i="4"/>
  <c r="M17" i="4"/>
  <c r="M16" i="4" s="1"/>
  <c r="M38" i="4"/>
  <c r="M37" i="4" s="1"/>
  <c r="L30" i="4"/>
  <c r="L38" i="4"/>
  <c r="L37" i="4" s="1"/>
  <c r="L17" i="4"/>
  <c r="L16" i="4" s="1"/>
  <c r="K17" i="4"/>
  <c r="K16" i="4" s="1"/>
  <c r="K38" i="4"/>
  <c r="K37" i="4" s="1"/>
  <c r="K51" i="4"/>
  <c r="L51" i="4"/>
  <c r="M52" i="4"/>
  <c r="L52" i="4"/>
  <c r="K52" i="4"/>
  <c r="M51" i="4"/>
  <c r="L11" i="4" l="1"/>
  <c r="K11" i="4"/>
  <c r="K54" i="4" s="1"/>
  <c r="M46" i="4"/>
  <c r="M42" i="4" s="1"/>
  <c r="M41" i="4" s="1"/>
  <c r="L46" i="4"/>
  <c r="L42" i="4" s="1"/>
  <c r="L41" i="4" s="1"/>
  <c r="L54" i="4" s="1"/>
  <c r="K46" i="4"/>
  <c r="K42" i="4" s="1"/>
  <c r="K41" i="4" s="1"/>
  <c r="L32" i="4"/>
  <c r="L29" i="4" s="1"/>
  <c r="M32" i="4"/>
  <c r="M29" i="4" s="1"/>
  <c r="M11" i="4" s="1"/>
  <c r="K32" i="4"/>
  <c r="K29" i="4" s="1"/>
  <c r="M54" i="4" l="1"/>
</calcChain>
</file>

<file path=xl/sharedStrings.xml><?xml version="1.0" encoding="utf-8"?>
<sst xmlns="http://schemas.openxmlformats.org/spreadsheetml/2006/main" count="390" uniqueCount="105">
  <si>
    <t>000</t>
  </si>
  <si>
    <t>00</t>
  </si>
  <si>
    <t>0000</t>
  </si>
  <si>
    <t>01</t>
  </si>
  <si>
    <t>1</t>
  </si>
  <si>
    <t>02</t>
  </si>
  <si>
    <t>1000</t>
  </si>
  <si>
    <t>020</t>
  </si>
  <si>
    <t>182</t>
  </si>
  <si>
    <t>03</t>
  </si>
  <si>
    <t>110</t>
  </si>
  <si>
    <t>08</t>
  </si>
  <si>
    <t>04</t>
  </si>
  <si>
    <t>001</t>
  </si>
  <si>
    <t>10</t>
  </si>
  <si>
    <t>030</t>
  </si>
  <si>
    <t>06</t>
  </si>
  <si>
    <t>2</t>
  </si>
  <si>
    <t>999</t>
  </si>
  <si>
    <t>ВСЕГО ДОХОДОВ</t>
  </si>
  <si>
    <t>040</t>
  </si>
  <si>
    <t>100</t>
  </si>
  <si>
    <t>Код классификации доходов бюджета</t>
  </si>
  <si>
    <t xml:space="preserve">                             № строки </t>
  </si>
  <si>
    <t>033</t>
  </si>
  <si>
    <t>043</t>
  </si>
  <si>
    <t xml:space="preserve">код главного  администратора </t>
  </si>
  <si>
    <t>код группы</t>
  </si>
  <si>
    <t>код подгруппы</t>
  </si>
  <si>
    <t>код статьи</t>
  </si>
  <si>
    <t>код подстатьи</t>
  </si>
  <si>
    <t>код элемента</t>
  </si>
  <si>
    <t>Наименование кода классификации доходов бюджета</t>
  </si>
  <si>
    <t>код аналитической группы подвида</t>
  </si>
  <si>
    <t>тыс. рублей</t>
  </si>
  <si>
    <t>код группы подвида</t>
  </si>
  <si>
    <t>010</t>
  </si>
  <si>
    <t>15</t>
  </si>
  <si>
    <t>35</t>
  </si>
  <si>
    <t>118</t>
  </si>
  <si>
    <t>49</t>
  </si>
  <si>
    <t>05</t>
  </si>
  <si>
    <t>Единый сельскохозяйственный налог</t>
  </si>
  <si>
    <t>115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</si>
  <si>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</si>
  <si>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</si>
  <si>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Единый сельскохозяйственный налог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</si>
  <si>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</si>
  <si>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</si>
  <si>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</si>
  <si>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</si>
  <si>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</si>
  <si>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</si>
  <si>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</si>
  <si>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</si>
  <si>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</si>
  <si>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</si>
  <si>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БЕЗВОЗМЕЗДНЫЕ ПОСТУПЛЕНИЯ
 </t>
  </si>
  <si>
    <t xml:space="preserve">БЕЗВОЗМЕЗДНЫЕ ПОСТУПЛЕНИЯ ОТ ДРУГИХ БЮДЖЕТОВ БЮДЖЕТНОЙ СИСТЕМЫ РОССИЙСКОЙ ФЕДЕРАЦИИ
</t>
  </si>
  <si>
    <t xml:space="preserve">Прочие межбюджетные трансферты, передаваемые бюджетам сельских поселений
</t>
  </si>
  <si>
    <t xml:space="preserve">НАЛОГОВЫЕ И НЕНАЛОГОВЫЕ ДОХОДЫ
</t>
  </si>
  <si>
    <t xml:space="preserve">НАЛОГИ НА ПРИБЫЛЬ, ДОХОДЫ
</t>
  </si>
  <si>
    <t>30</t>
  </si>
  <si>
    <t>024</t>
  </si>
  <si>
    <t>Субвенции бюджетам бюджетной системы Российской Федерации</t>
  </si>
  <si>
    <t>150</t>
  </si>
  <si>
    <t>к Решению Юрьевского сельского Совета депутатов</t>
  </si>
  <si>
    <t>231</t>
  </si>
  <si>
    <t>241</t>
  </si>
  <si>
    <t>251</t>
  </si>
  <si>
    <t>261</t>
  </si>
  <si>
    <t>230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</si>
  <si>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</si>
  <si>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</si>
  <si>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</si>
  <si>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</si>
  <si>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</si>
  <si>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</si>
  <si>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</si>
  <si>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</si>
  <si>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</si>
  <si>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</si>
  <si>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</si>
  <si>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</si>
  <si>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 xml:space="preserve">Дотации на выравнивание бюджетной обеспеченности
</t>
  </si>
  <si>
    <t>Налог на доходы физических лиц</t>
  </si>
  <si>
    <t xml:space="preserve">Прочие межбюджетные трансферты, передаваемые бюджетам </t>
  </si>
  <si>
    <t xml:space="preserve">Дотации бюджетам сельских поселений на выравнивание бюджетной обеспеченности из бюджета субьекта Российской Федерации
</t>
  </si>
  <si>
    <t>40</t>
  </si>
  <si>
    <t>Иные межбюджетные трансферты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</si>
  <si>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</si>
  <si>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Субвенции  бюджетам сельских поселений на выполнение передаваемых полномочий субьектов  Российской Федерации</t>
  </si>
  <si>
    <t>Приложение №  2</t>
  </si>
  <si>
    <t>НАЛОГИ НА СОВОКУПНЫЙ ДОХОД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</si>
  <si>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</si>
  <si>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</si>
  <si>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бюджета сельсовета 2025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</si>
  <si>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отмененному)
</t>
  </si>
  <si>
    <t>Субвенции  местным бюджетам  на выполнение передаваемых полномочий субьектов  Российской Федерации</t>
  </si>
  <si>
    <t xml:space="preserve">Доходы бюджета Юрьевского сельсовета на 2025 год и плановый период 2026-2027 годов </t>
  </si>
  <si>
    <t>Доходы бюджета сельсовета 2026</t>
  </si>
  <si>
    <t>Доходы бюджета сельсовета 2027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</si>
  <si>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организации,полученных физическим лицом-налоговым резидентом Российской Федерации в виде дивидендов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</si>
  <si>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организации,полученных физическим лицомналоговым резидентом Российской Федерации в виде дивидентов)</t>
  </si>
  <si>
    <t xml:space="preserve">от 20.12.2024г. № 36-226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</si>
</sst>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р_."/>
  </numFmts>
  <fonts count="18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color indexed="8"/>
      <name val="Arial Cyr"/>
      <family val="2"/>
      <charset val="204"/>
    </font>
    <font>
      <b/>
      <i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i/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165" fontId="4" fillId="0" borderId="0" xfId="0" applyNumberFormat="1" applyFont="1" applyFill="1" applyBorder="1" applyAlignment="1"/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textRotation="90" wrapText="1"/>
    </xf>
    <xf numFmtId="0" fontId="1" fillId="0" borderId="3" xfId="0" applyFont="1" applyFill="1" applyBorder="1"/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6" fillId="3" borderId="0" xfId="0" applyFont="1" applyFill="1" applyAlignment="1">
      <alignment horizontal="justify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right" wrapText="1"/>
    </xf>
    <xf numFmtId="0" fontId="1" fillId="4" borderId="0" xfId="0" applyFont="1" applyFill="1" applyBorder="1" applyAlignment="1"/>
    <xf numFmtId="0" fontId="1" fillId="4" borderId="0" xfId="0" applyFont="1" applyFill="1" applyBorder="1"/>
    <xf numFmtId="0" fontId="6" fillId="4" borderId="1" xfId="0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vertical="top" wrapText="1"/>
    </xf>
    <xf numFmtId="2" fontId="6" fillId="4" borderId="1" xfId="0" applyNumberFormat="1" applyFont="1" applyFill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2" fontId="11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2" fontId="7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2" fontId="0" fillId="0" borderId="0" xfId="0" applyNumberFormat="1" applyFont="1" applyBorder="1" applyAlignment="1">
      <alignment horizontal="center" vertical="top"/>
    </xf>
    <xf numFmtId="0" fontId="1" fillId="0" borderId="7" xfId="0" applyFont="1" applyFill="1" applyBorder="1" applyAlignment="1" applyProtection="1">
      <alignment horizontal="right" textRotation="90" wrapText="1"/>
      <protection locked="0"/>
    </xf>
    <xf numFmtId="0" fontId="0" fillId="0" borderId="3" xfId="0" applyFill="1" applyBorder="1" applyAlignment="1" applyProtection="1">
      <alignment horizontal="right" textRotation="90" wrapText="1"/>
      <protection locked="0"/>
    </xf>
    <xf numFmtId="0" fontId="0" fillId="0" borderId="2" xfId="0" applyFill="1" applyBorder="1" applyAlignment="1" applyProtection="1">
      <alignment horizontal="right" textRotation="90" wrapText="1"/>
      <protection locked="0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15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P77"/>
  <sheetViews>
    <sheetView tabSelected="1" view="pageBreakPreview" zoomScaleNormal="100" zoomScaleSheetLayoutView="50" workbookViewId="0">
      <pane xSplit="9" topLeftCell="J1" activePane="topRight" state="frozen"/>
      <selection activeCell="A17" sqref="A17"/>
      <selection pane="topRight" activeCell="P9" sqref="P9"/>
    </sheetView>
  </sheetViews>
  <sheetFormatPr defaultRowHeight="5.65" customHeight="1" x14ac:dyDescent="0.2"/>
  <cols>
    <col min="1" max="1" width="4.7109375" style="18" customWidth="1"/>
    <col min="2" max="2" width="5.42578125" style="1" customWidth="1"/>
    <col min="3" max="3" width="4.5703125" style="1" customWidth="1"/>
    <col min="4" max="4" width="6.140625" style="1" customWidth="1"/>
    <col min="5" max="5" width="6.5703125" style="1" customWidth="1"/>
    <col min="6" max="6" width="7.140625" style="1" customWidth="1"/>
    <col min="7" max="7" width="7.7109375" style="1" customWidth="1"/>
    <col min="8" max="8" width="8.5703125" style="1" customWidth="1"/>
    <col min="9" max="9" width="8.85546875" style="1" customWidth="1"/>
    <col min="10" max="10" width="38.7109375" style="1" customWidth="1"/>
    <col min="11" max="11" width="11.5703125" style="5" customWidth="1"/>
    <col min="12" max="12" width="10.85546875" style="5" customWidth="1"/>
    <col min="13" max="13" width="11.5703125" style="5" customWidth="1"/>
    <col min="14" max="14" width="9.28515625" style="1" customWidth="1"/>
    <col min="15" max="15" width="9.7109375" style="1" bestFit="1" customWidth="1"/>
    <col min="16" max="16384" width="9.140625" style="1"/>
  </cols>
  <sheetData>
    <row r="1" spans="1:16" ht="15" x14ac:dyDescent="0.25">
      <c r="J1" s="88" t="s">
        <v>92</v>
      </c>
      <c r="K1" s="88"/>
      <c r="L1" s="88"/>
      <c r="M1" s="88"/>
    </row>
    <row r="2" spans="1:16" ht="14.25" x14ac:dyDescent="0.2">
      <c r="J2" s="87" t="s">
        <v>66</v>
      </c>
      <c r="K2" s="87"/>
      <c r="L2" s="87"/>
      <c r="M2" s="87"/>
    </row>
    <row r="3" spans="1:16" ht="14.25" x14ac:dyDescent="0.2">
      <c r="J3" s="87" t="s">
        <v>104</v>
      </c>
      <c r="K3" s="87"/>
      <c r="L3" s="87"/>
      <c r="M3" s="87"/>
    </row>
    <row r="4" spans="1:16" ht="12.75" x14ac:dyDescent="0.2">
      <c r="K4" s="9"/>
      <c r="M4" s="6"/>
    </row>
    <row r="5" spans="1:16" ht="12.75" x14ac:dyDescent="0.2">
      <c r="B5" s="89" t="s">
        <v>99</v>
      </c>
      <c r="C5" s="89"/>
      <c r="D5" s="89"/>
      <c r="E5" s="89"/>
      <c r="F5" s="89"/>
      <c r="G5" s="89"/>
      <c r="H5" s="89"/>
      <c r="I5" s="89"/>
      <c r="J5" s="89"/>
      <c r="K5" s="89"/>
      <c r="L5" s="18"/>
      <c r="M5" s="18"/>
    </row>
    <row r="6" spans="1:16" ht="10.5" customHeight="1" x14ac:dyDescent="0.2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 t="s">
        <v>34</v>
      </c>
    </row>
    <row r="7" spans="1:16" ht="12.75" x14ac:dyDescent="0.2">
      <c r="A7" s="75" t="s">
        <v>23</v>
      </c>
      <c r="B7" s="80" t="s">
        <v>22</v>
      </c>
      <c r="C7" s="81"/>
      <c r="D7" s="81"/>
      <c r="E7" s="81"/>
      <c r="F7" s="81"/>
      <c r="G7" s="81"/>
      <c r="H7" s="81"/>
      <c r="I7" s="82"/>
      <c r="J7" s="83" t="s">
        <v>32</v>
      </c>
      <c r="K7" s="83" t="s">
        <v>96</v>
      </c>
      <c r="L7" s="83" t="s">
        <v>100</v>
      </c>
      <c r="M7" s="83" t="s">
        <v>101</v>
      </c>
      <c r="N7" s="15"/>
      <c r="O7" s="10"/>
      <c r="P7" s="10"/>
    </row>
    <row r="8" spans="1:16" s="2" customFormat="1" ht="12.75" customHeight="1" x14ac:dyDescent="0.2">
      <c r="A8" s="76"/>
      <c r="B8" s="78" t="s">
        <v>26</v>
      </c>
      <c r="C8" s="86" t="s">
        <v>27</v>
      </c>
      <c r="D8" s="86" t="s">
        <v>28</v>
      </c>
      <c r="E8" s="78" t="s">
        <v>29</v>
      </c>
      <c r="F8" s="78" t="s">
        <v>30</v>
      </c>
      <c r="G8" s="78" t="s">
        <v>31</v>
      </c>
      <c r="H8" s="78" t="s">
        <v>35</v>
      </c>
      <c r="I8" s="78" t="s">
        <v>33</v>
      </c>
      <c r="J8" s="84"/>
      <c r="K8" s="84"/>
      <c r="L8" s="84"/>
      <c r="M8" s="84"/>
      <c r="N8" s="16"/>
    </row>
    <row r="9" spans="1:16" s="2" customFormat="1" ht="159.75" customHeight="1" x14ac:dyDescent="0.2">
      <c r="A9" s="77"/>
      <c r="B9" s="79"/>
      <c r="C9" s="86"/>
      <c r="D9" s="86"/>
      <c r="E9" s="79"/>
      <c r="F9" s="79"/>
      <c r="G9" s="79"/>
      <c r="H9" s="79"/>
      <c r="I9" s="79"/>
      <c r="J9" s="85"/>
      <c r="K9" s="85"/>
      <c r="L9" s="85"/>
      <c r="M9" s="85"/>
      <c r="N9" s="16"/>
    </row>
    <row r="10" spans="1:16" s="2" customFormat="1" ht="11.25" customHeight="1" x14ac:dyDescent="0.2">
      <c r="A10" s="34"/>
      <c r="B10" s="32">
        <v>1</v>
      </c>
      <c r="C10" s="33">
        <v>2</v>
      </c>
      <c r="D10" s="33">
        <v>3</v>
      </c>
      <c r="E10" s="33">
        <v>4</v>
      </c>
      <c r="F10" s="33">
        <v>5</v>
      </c>
      <c r="G10" s="33">
        <v>6</v>
      </c>
      <c r="H10" s="33">
        <v>7</v>
      </c>
      <c r="I10" s="33">
        <v>8</v>
      </c>
      <c r="J10" s="33">
        <v>9</v>
      </c>
      <c r="K10" s="33">
        <v>10</v>
      </c>
      <c r="L10" s="33">
        <v>11</v>
      </c>
      <c r="M10" s="33">
        <v>12</v>
      </c>
      <c r="N10" s="16"/>
    </row>
    <row r="11" spans="1:16" s="3" customFormat="1" ht="26.25" customHeight="1" x14ac:dyDescent="0.2">
      <c r="A11" s="36">
        <v>1</v>
      </c>
      <c r="B11" s="27" t="s">
        <v>0</v>
      </c>
      <c r="C11" s="27">
        <v>1</v>
      </c>
      <c r="D11" s="27" t="s">
        <v>1</v>
      </c>
      <c r="E11" s="27" t="s">
        <v>1</v>
      </c>
      <c r="F11" s="27" t="s">
        <v>0</v>
      </c>
      <c r="G11" s="27" t="s">
        <v>1</v>
      </c>
      <c r="H11" s="27" t="s">
        <v>2</v>
      </c>
      <c r="I11" s="27" t="s">
        <v>0</v>
      </c>
      <c r="J11" s="28" t="s">
        <v>60</v>
      </c>
      <c r="K11" s="46">
        <f>K12+K16+K26+K29+K37</f>
        <v>1450.3999999999999</v>
      </c>
      <c r="L11" s="46">
        <f>L12+L16+L26+L29+L37</f>
        <v>1504.6999999999998</v>
      </c>
      <c r="M11" s="46">
        <f>M12+M16+M26+M29+M37</f>
        <v>1567.7</v>
      </c>
      <c r="N11" s="16"/>
      <c r="O11" s="12"/>
      <c r="P11" s="12"/>
    </row>
    <row r="12" spans="1:16" s="3" customFormat="1" ht="15" customHeight="1" x14ac:dyDescent="0.2">
      <c r="A12" s="36">
        <v>2</v>
      </c>
      <c r="B12" s="27" t="s">
        <v>8</v>
      </c>
      <c r="C12" s="27" t="s">
        <v>4</v>
      </c>
      <c r="D12" s="27" t="s">
        <v>3</v>
      </c>
      <c r="E12" s="27" t="s">
        <v>1</v>
      </c>
      <c r="F12" s="27" t="s">
        <v>0</v>
      </c>
      <c r="G12" s="27" t="s">
        <v>1</v>
      </c>
      <c r="H12" s="27" t="s">
        <v>2</v>
      </c>
      <c r="I12" s="27" t="s">
        <v>0</v>
      </c>
      <c r="J12" s="28" t="s">
        <v>61</v>
      </c>
      <c r="K12" s="46">
        <f>K13</f>
        <v>134.29999999999998</v>
      </c>
      <c r="L12" s="46">
        <f>L13</f>
        <v>153.29999999999998</v>
      </c>
      <c r="M12" s="46">
        <f>M13</f>
        <v>172.5</v>
      </c>
      <c r="N12" s="16"/>
      <c r="O12" s="12"/>
      <c r="P12" s="12"/>
    </row>
    <row r="13" spans="1:16" s="3" customFormat="1" ht="15" customHeight="1" x14ac:dyDescent="0.2">
      <c r="A13" s="36">
        <v>3</v>
      </c>
      <c r="B13" s="27" t="s">
        <v>8</v>
      </c>
      <c r="C13" s="27" t="s">
        <v>4</v>
      </c>
      <c r="D13" s="27" t="s">
        <v>3</v>
      </c>
      <c r="E13" s="27" t="s">
        <v>5</v>
      </c>
      <c r="F13" s="27" t="s">
        <v>0</v>
      </c>
      <c r="G13" s="27" t="s">
        <v>3</v>
      </c>
      <c r="H13" s="27" t="s">
        <v>2</v>
      </c>
      <c r="I13" s="27" t="s">
        <v>10</v>
      </c>
      <c r="J13" s="28" t="s">
        <v>85</v>
      </c>
      <c r="K13" s="46">
        <f>SUM(K14:K15)</f>
        <v>134.29999999999998</v>
      </c>
      <c r="L13" s="46">
        <f>SUM(L14:L15)</f>
        <v>153.29999999999998</v>
      </c>
      <c r="M13" s="46">
        <f>SUM(M14:M15)</f>
        <v>172.5</v>
      </c>
      <c r="N13" s="16"/>
      <c r="O13" s="12"/>
      <c r="P13" s="12"/>
    </row>
    <row r="14" spans="1:16" s="3" customFormat="1" ht="166.5" customHeight="1" x14ac:dyDescent="0.2">
      <c r="A14" s="36">
        <v>4</v>
      </c>
      <c r="B14" s="19" t="s">
        <v>8</v>
      </c>
      <c r="C14" s="19">
        <v>1</v>
      </c>
      <c r="D14" s="19" t="s">
        <v>3</v>
      </c>
      <c r="E14" s="19" t="s">
        <v>5</v>
      </c>
      <c r="F14" s="19" t="s">
        <v>36</v>
      </c>
      <c r="G14" s="19" t="s">
        <v>3</v>
      </c>
      <c r="H14" s="19" t="s">
        <v>2</v>
      </c>
      <c r="I14" s="19">
        <v>110</v>
      </c>
      <c r="J14" s="20" t="s">
        <v>102</v>
      </c>
      <c r="K14" s="74">
        <v>134.1</v>
      </c>
      <c r="L14" s="47">
        <v>153.1</v>
      </c>
      <c r="M14" s="47">
        <v>172.2</v>
      </c>
      <c r="N14" s="16"/>
      <c r="O14" s="12"/>
      <c r="P14" s="12"/>
    </row>
    <row r="15" spans="1:16" s="3" customFormat="1" ht="125.25" customHeight="1" x14ac:dyDescent="0.2">
      <c r="A15" s="36">
        <v>5</v>
      </c>
      <c r="B15" s="19" t="s">
        <v>8</v>
      </c>
      <c r="C15" s="19" t="s">
        <v>4</v>
      </c>
      <c r="D15" s="19" t="s">
        <v>3</v>
      </c>
      <c r="E15" s="19" t="s">
        <v>5</v>
      </c>
      <c r="F15" s="19" t="s">
        <v>15</v>
      </c>
      <c r="G15" s="19" t="s">
        <v>3</v>
      </c>
      <c r="H15" s="19" t="s">
        <v>2</v>
      </c>
      <c r="I15" s="19" t="s">
        <v>10</v>
      </c>
      <c r="J15" s="40" t="s">
        <v>103</v>
      </c>
      <c r="K15" s="47">
        <v>0.2</v>
      </c>
      <c r="L15" s="47">
        <v>0.2</v>
      </c>
      <c r="M15" s="47">
        <v>0.3</v>
      </c>
      <c r="N15" s="16"/>
      <c r="O15" s="12"/>
      <c r="P15" s="12"/>
    </row>
    <row r="16" spans="1:16" s="58" customFormat="1" ht="40.5" customHeight="1" x14ac:dyDescent="0.2">
      <c r="A16" s="36">
        <v>6</v>
      </c>
      <c r="B16" s="53" t="s">
        <v>0</v>
      </c>
      <c r="C16" s="53">
        <v>1</v>
      </c>
      <c r="D16" s="53" t="s">
        <v>9</v>
      </c>
      <c r="E16" s="53" t="s">
        <v>1</v>
      </c>
      <c r="F16" s="53" t="s">
        <v>0</v>
      </c>
      <c r="G16" s="53" t="s">
        <v>1</v>
      </c>
      <c r="H16" s="53" t="s">
        <v>2</v>
      </c>
      <c r="I16" s="53" t="s">
        <v>0</v>
      </c>
      <c r="J16" s="54" t="s">
        <v>44</v>
      </c>
      <c r="K16" s="55">
        <f>K17</f>
        <v>697</v>
      </c>
      <c r="L16" s="55">
        <f>L17</f>
        <v>732.3</v>
      </c>
      <c r="M16" s="55">
        <f>M17</f>
        <v>766</v>
      </c>
      <c r="N16" s="56"/>
      <c r="O16" s="57"/>
      <c r="P16" s="57"/>
    </row>
    <row r="17" spans="1:16" s="58" customFormat="1" ht="47.25" customHeight="1" x14ac:dyDescent="0.2">
      <c r="A17" s="36">
        <v>7</v>
      </c>
      <c r="B17" s="43" t="s">
        <v>0</v>
      </c>
      <c r="C17" s="43" t="s">
        <v>4</v>
      </c>
      <c r="D17" s="43" t="s">
        <v>9</v>
      </c>
      <c r="E17" s="43" t="s">
        <v>5</v>
      </c>
      <c r="F17" s="43" t="s">
        <v>0</v>
      </c>
      <c r="G17" s="43" t="s">
        <v>3</v>
      </c>
      <c r="H17" s="43" t="s">
        <v>2</v>
      </c>
      <c r="I17" s="43">
        <v>110</v>
      </c>
      <c r="J17" s="59" t="s">
        <v>45</v>
      </c>
      <c r="K17" s="60">
        <f>K19+K21+K23+K25</f>
        <v>697</v>
      </c>
      <c r="L17" s="60">
        <f>L19+L21+L23+L25</f>
        <v>732.3</v>
      </c>
      <c r="M17" s="60">
        <f>M19+M21+M23+M25</f>
        <v>766</v>
      </c>
      <c r="N17" s="56"/>
      <c r="O17" s="57"/>
      <c r="P17" s="57"/>
    </row>
    <row r="18" spans="1:16" s="58" customFormat="1" ht="112.5" customHeight="1" x14ac:dyDescent="0.2">
      <c r="A18" s="36">
        <v>8</v>
      </c>
      <c r="B18" s="43" t="s">
        <v>21</v>
      </c>
      <c r="C18" s="43" t="s">
        <v>4</v>
      </c>
      <c r="D18" s="43" t="s">
        <v>9</v>
      </c>
      <c r="E18" s="43" t="s">
        <v>5</v>
      </c>
      <c r="F18" s="43" t="s">
        <v>71</v>
      </c>
      <c r="G18" s="43" t="s">
        <v>3</v>
      </c>
      <c r="H18" s="43" t="s">
        <v>2</v>
      </c>
      <c r="I18" s="43" t="s">
        <v>10</v>
      </c>
      <c r="J18" s="61" t="s">
        <v>81</v>
      </c>
      <c r="K18" s="62">
        <f>K19</f>
        <v>363.8</v>
      </c>
      <c r="L18" s="62">
        <f>L19</f>
        <v>382.2</v>
      </c>
      <c r="M18" s="62">
        <f>M19</f>
        <v>399.9</v>
      </c>
      <c r="N18" s="56"/>
      <c r="O18" s="57"/>
      <c r="P18" s="57"/>
    </row>
    <row r="19" spans="1:16" s="58" customFormat="1" ht="139.5" customHeight="1" x14ac:dyDescent="0.2">
      <c r="A19" s="36">
        <v>9</v>
      </c>
      <c r="B19" s="43" t="s">
        <v>21</v>
      </c>
      <c r="C19" s="43" t="s">
        <v>4</v>
      </c>
      <c r="D19" s="43" t="s">
        <v>9</v>
      </c>
      <c r="E19" s="43" t="s">
        <v>5</v>
      </c>
      <c r="F19" s="43" t="s">
        <v>67</v>
      </c>
      <c r="G19" s="43" t="s">
        <v>3</v>
      </c>
      <c r="H19" s="43" t="s">
        <v>2</v>
      </c>
      <c r="I19" s="43">
        <v>110</v>
      </c>
      <c r="J19" s="61" t="s">
        <v>90</v>
      </c>
      <c r="K19" s="51">
        <v>363.8</v>
      </c>
      <c r="L19" s="51">
        <v>382.2</v>
      </c>
      <c r="M19" s="51">
        <v>399.9</v>
      </c>
      <c r="N19" s="56"/>
      <c r="O19" s="57"/>
      <c r="P19" s="57"/>
    </row>
    <row r="20" spans="1:16" s="58" customFormat="1" ht="139.5" customHeight="1" x14ac:dyDescent="0.2">
      <c r="A20" s="36">
        <v>10</v>
      </c>
      <c r="B20" s="43" t="s">
        <v>21</v>
      </c>
      <c r="C20" s="43" t="s">
        <v>4</v>
      </c>
      <c r="D20" s="43" t="s">
        <v>9</v>
      </c>
      <c r="E20" s="43" t="s">
        <v>5</v>
      </c>
      <c r="F20" s="43" t="s">
        <v>72</v>
      </c>
      <c r="G20" s="43" t="s">
        <v>3</v>
      </c>
      <c r="H20" s="43" t="s">
        <v>2</v>
      </c>
      <c r="I20" s="43" t="s">
        <v>10</v>
      </c>
      <c r="J20" s="61" t="s">
        <v>76</v>
      </c>
      <c r="K20" s="51">
        <f>K21</f>
        <v>1.4</v>
      </c>
      <c r="L20" s="51">
        <f>L21</f>
        <v>1.5</v>
      </c>
      <c r="M20" s="51">
        <f>M21</f>
        <v>1.5</v>
      </c>
      <c r="N20" s="56"/>
      <c r="O20" s="57"/>
      <c r="P20" s="57"/>
    </row>
    <row r="21" spans="1:16" s="58" customFormat="1" ht="154.5" customHeight="1" x14ac:dyDescent="0.2">
      <c r="A21" s="36">
        <v>11</v>
      </c>
      <c r="B21" s="43" t="s">
        <v>21</v>
      </c>
      <c r="C21" s="43">
        <v>1</v>
      </c>
      <c r="D21" s="43" t="s">
        <v>9</v>
      </c>
      <c r="E21" s="43" t="s">
        <v>5</v>
      </c>
      <c r="F21" s="43" t="s">
        <v>68</v>
      </c>
      <c r="G21" s="43" t="s">
        <v>3</v>
      </c>
      <c r="H21" s="43" t="s">
        <v>2</v>
      </c>
      <c r="I21" s="43">
        <v>110</v>
      </c>
      <c r="J21" s="61" t="s">
        <v>75</v>
      </c>
      <c r="K21" s="51">
        <v>1.4</v>
      </c>
      <c r="L21" s="51">
        <v>1.5</v>
      </c>
      <c r="M21" s="51">
        <v>1.5</v>
      </c>
      <c r="N21" s="56"/>
      <c r="O21" s="57"/>
      <c r="P21" s="57"/>
    </row>
    <row r="22" spans="1:16" s="58" customFormat="1" ht="120" customHeight="1" x14ac:dyDescent="0.2">
      <c r="A22" s="36">
        <v>12</v>
      </c>
      <c r="B22" s="43" t="s">
        <v>21</v>
      </c>
      <c r="C22" s="43" t="s">
        <v>4</v>
      </c>
      <c r="D22" s="43" t="s">
        <v>9</v>
      </c>
      <c r="E22" s="43" t="s">
        <v>5</v>
      </c>
      <c r="F22" s="43" t="s">
        <v>73</v>
      </c>
      <c r="G22" s="43" t="s">
        <v>3</v>
      </c>
      <c r="H22" s="43" t="s">
        <v>2</v>
      </c>
      <c r="I22" s="43" t="s">
        <v>10</v>
      </c>
      <c r="J22" s="61" t="s">
        <v>77</v>
      </c>
      <c r="K22" s="51">
        <f>K23</f>
        <v>377.1</v>
      </c>
      <c r="L22" s="51">
        <f>L23</f>
        <v>396.2</v>
      </c>
      <c r="M22" s="51">
        <f>M23</f>
        <v>414.4</v>
      </c>
      <c r="N22" s="56"/>
      <c r="O22" s="57"/>
      <c r="P22" s="57"/>
    </row>
    <row r="23" spans="1:16" s="58" customFormat="1" ht="104.25" customHeight="1" x14ac:dyDescent="0.2">
      <c r="A23" s="36">
        <v>13</v>
      </c>
      <c r="B23" s="43" t="s">
        <v>21</v>
      </c>
      <c r="C23" s="43">
        <v>1</v>
      </c>
      <c r="D23" s="43" t="s">
        <v>9</v>
      </c>
      <c r="E23" s="43" t="s">
        <v>5</v>
      </c>
      <c r="F23" s="43" t="s">
        <v>69</v>
      </c>
      <c r="G23" s="43" t="s">
        <v>3</v>
      </c>
      <c r="H23" s="43" t="s">
        <v>2</v>
      </c>
      <c r="I23" s="43">
        <v>110</v>
      </c>
      <c r="J23" s="61" t="s">
        <v>78</v>
      </c>
      <c r="K23" s="51">
        <v>377.1</v>
      </c>
      <c r="L23" s="51">
        <v>396.2</v>
      </c>
      <c r="M23" s="51">
        <v>414.4</v>
      </c>
      <c r="N23" s="56"/>
      <c r="O23" s="57"/>
      <c r="P23" s="57"/>
    </row>
    <row r="24" spans="1:16" s="58" customFormat="1" ht="104.25" customHeight="1" x14ac:dyDescent="0.2">
      <c r="A24" s="36">
        <v>14</v>
      </c>
      <c r="B24" s="43" t="s">
        <v>21</v>
      </c>
      <c r="C24" s="43" t="s">
        <v>4</v>
      </c>
      <c r="D24" s="43" t="s">
        <v>9</v>
      </c>
      <c r="E24" s="43" t="s">
        <v>5</v>
      </c>
      <c r="F24" s="43" t="s">
        <v>74</v>
      </c>
      <c r="G24" s="43" t="s">
        <v>3</v>
      </c>
      <c r="H24" s="43" t="s">
        <v>2</v>
      </c>
      <c r="I24" s="43" t="s">
        <v>10</v>
      </c>
      <c r="J24" s="61" t="s">
        <v>79</v>
      </c>
      <c r="K24" s="51">
        <f>K25</f>
        <v>-45.3</v>
      </c>
      <c r="L24" s="51">
        <f>L25</f>
        <v>-47.6</v>
      </c>
      <c r="M24" s="51">
        <f>M25</f>
        <v>-49.8</v>
      </c>
      <c r="N24" s="56"/>
      <c r="O24" s="57"/>
      <c r="P24" s="57"/>
    </row>
    <row r="25" spans="1:16" s="58" customFormat="1" ht="160.5" customHeight="1" x14ac:dyDescent="0.2">
      <c r="A25" s="36">
        <v>15</v>
      </c>
      <c r="B25" s="43" t="s">
        <v>21</v>
      </c>
      <c r="C25" s="43">
        <v>1</v>
      </c>
      <c r="D25" s="43" t="s">
        <v>9</v>
      </c>
      <c r="E25" s="43" t="s">
        <v>5</v>
      </c>
      <c r="F25" s="43" t="s">
        <v>70</v>
      </c>
      <c r="G25" s="43" t="s">
        <v>3</v>
      </c>
      <c r="H25" s="43" t="s">
        <v>2</v>
      </c>
      <c r="I25" s="43">
        <v>110</v>
      </c>
      <c r="J25" s="61" t="s">
        <v>80</v>
      </c>
      <c r="K25" s="51">
        <v>-45.3</v>
      </c>
      <c r="L25" s="51">
        <v>-47.6</v>
      </c>
      <c r="M25" s="51">
        <v>-49.8</v>
      </c>
      <c r="N25" s="56"/>
      <c r="O25" s="57"/>
      <c r="P25" s="57"/>
    </row>
    <row r="26" spans="1:16" s="58" customFormat="1" ht="15" customHeight="1" x14ac:dyDescent="0.2">
      <c r="A26" s="36">
        <v>16</v>
      </c>
      <c r="B26" s="63" t="s">
        <v>8</v>
      </c>
      <c r="C26" s="63" t="s">
        <v>4</v>
      </c>
      <c r="D26" s="63" t="s">
        <v>41</v>
      </c>
      <c r="E26" s="63" t="s">
        <v>1</v>
      </c>
      <c r="F26" s="63" t="s">
        <v>0</v>
      </c>
      <c r="G26" s="63" t="s">
        <v>1</v>
      </c>
      <c r="H26" s="63" t="s">
        <v>2</v>
      </c>
      <c r="I26" s="63" t="s">
        <v>0</v>
      </c>
      <c r="J26" s="64" t="s">
        <v>93</v>
      </c>
      <c r="K26" s="65">
        <f t="shared" ref="K26:M27" si="0">K27</f>
        <v>52.5</v>
      </c>
      <c r="L26" s="65">
        <f t="shared" si="0"/>
        <v>52.5</v>
      </c>
      <c r="M26" s="65">
        <f t="shared" si="0"/>
        <v>52.5</v>
      </c>
      <c r="N26" s="56"/>
      <c r="O26" s="57"/>
      <c r="P26" s="57"/>
    </row>
    <row r="27" spans="1:16" s="58" customFormat="1" ht="14.25" customHeight="1" x14ac:dyDescent="0.2">
      <c r="A27" s="36">
        <v>17</v>
      </c>
      <c r="B27" s="43" t="s">
        <v>8</v>
      </c>
      <c r="C27" s="43" t="s">
        <v>4</v>
      </c>
      <c r="D27" s="43" t="s">
        <v>41</v>
      </c>
      <c r="E27" s="43" t="s">
        <v>9</v>
      </c>
      <c r="F27" s="43" t="s">
        <v>0</v>
      </c>
      <c r="G27" s="43" t="s">
        <v>3</v>
      </c>
      <c r="H27" s="43" t="s">
        <v>2</v>
      </c>
      <c r="I27" s="43" t="s">
        <v>10</v>
      </c>
      <c r="J27" s="45" t="s">
        <v>42</v>
      </c>
      <c r="K27" s="51">
        <f t="shared" si="0"/>
        <v>52.5</v>
      </c>
      <c r="L27" s="51">
        <f t="shared" si="0"/>
        <v>52.5</v>
      </c>
      <c r="M27" s="51">
        <f t="shared" si="0"/>
        <v>52.5</v>
      </c>
      <c r="N27" s="56"/>
      <c r="O27" s="57"/>
      <c r="P27" s="57"/>
    </row>
    <row r="28" spans="1:16" s="58" customFormat="1" ht="15.75" customHeight="1" x14ac:dyDescent="0.2">
      <c r="A28" s="36">
        <v>18</v>
      </c>
      <c r="B28" s="43" t="s">
        <v>8</v>
      </c>
      <c r="C28" s="43" t="s">
        <v>4</v>
      </c>
      <c r="D28" s="43" t="s">
        <v>41</v>
      </c>
      <c r="E28" s="43" t="s">
        <v>9</v>
      </c>
      <c r="F28" s="43" t="s">
        <v>36</v>
      </c>
      <c r="G28" s="43" t="s">
        <v>3</v>
      </c>
      <c r="H28" s="43" t="s">
        <v>2</v>
      </c>
      <c r="I28" s="43" t="s">
        <v>10</v>
      </c>
      <c r="J28" s="45" t="s">
        <v>46</v>
      </c>
      <c r="K28" s="51">
        <v>52.5</v>
      </c>
      <c r="L28" s="51">
        <v>52.5</v>
      </c>
      <c r="M28" s="51">
        <v>52.5</v>
      </c>
      <c r="N28" s="56"/>
      <c r="O28" s="57"/>
      <c r="P28" s="57"/>
    </row>
    <row r="29" spans="1:16" s="58" customFormat="1" ht="15" customHeight="1" x14ac:dyDescent="0.2">
      <c r="A29" s="36">
        <v>19</v>
      </c>
      <c r="B29" s="53" t="s">
        <v>8</v>
      </c>
      <c r="C29" s="53">
        <v>1</v>
      </c>
      <c r="D29" s="53" t="s">
        <v>16</v>
      </c>
      <c r="E29" s="53" t="s">
        <v>1</v>
      </c>
      <c r="F29" s="53" t="s">
        <v>0</v>
      </c>
      <c r="G29" s="53" t="s">
        <v>1</v>
      </c>
      <c r="H29" s="53" t="s">
        <v>2</v>
      </c>
      <c r="I29" s="53" t="s">
        <v>0</v>
      </c>
      <c r="J29" s="66" t="s">
        <v>47</v>
      </c>
      <c r="K29" s="55">
        <f>K30+K32</f>
        <v>565</v>
      </c>
      <c r="L29" s="55">
        <f>L30+L32</f>
        <v>565</v>
      </c>
      <c r="M29" s="55">
        <f>M30+M32</f>
        <v>575</v>
      </c>
      <c r="N29" s="56"/>
      <c r="O29" s="57"/>
      <c r="P29" s="57"/>
    </row>
    <row r="30" spans="1:16" s="58" customFormat="1" ht="14.25" customHeight="1" x14ac:dyDescent="0.2">
      <c r="A30" s="36">
        <v>20</v>
      </c>
      <c r="B30" s="53" t="s">
        <v>8</v>
      </c>
      <c r="C30" s="53" t="s">
        <v>4</v>
      </c>
      <c r="D30" s="53" t="s">
        <v>16</v>
      </c>
      <c r="E30" s="53" t="s">
        <v>3</v>
      </c>
      <c r="F30" s="53" t="s">
        <v>0</v>
      </c>
      <c r="G30" s="53" t="s">
        <v>1</v>
      </c>
      <c r="H30" s="53" t="s">
        <v>2</v>
      </c>
      <c r="I30" s="53" t="s">
        <v>10</v>
      </c>
      <c r="J30" s="66" t="s">
        <v>48</v>
      </c>
      <c r="K30" s="55">
        <f>K31</f>
        <v>45</v>
      </c>
      <c r="L30" s="55">
        <f>L31</f>
        <v>45</v>
      </c>
      <c r="M30" s="55">
        <f>M31</f>
        <v>50</v>
      </c>
      <c r="N30" s="56"/>
      <c r="O30" s="57"/>
      <c r="P30" s="57"/>
    </row>
    <row r="31" spans="1:16" s="58" customFormat="1" ht="63.75" customHeight="1" x14ac:dyDescent="0.2">
      <c r="A31" s="36">
        <v>21</v>
      </c>
      <c r="B31" s="53" t="s">
        <v>8</v>
      </c>
      <c r="C31" s="53" t="s">
        <v>4</v>
      </c>
      <c r="D31" s="53" t="s">
        <v>16</v>
      </c>
      <c r="E31" s="53" t="s">
        <v>3</v>
      </c>
      <c r="F31" s="53" t="s">
        <v>15</v>
      </c>
      <c r="G31" s="53" t="s">
        <v>14</v>
      </c>
      <c r="H31" s="53" t="s">
        <v>2</v>
      </c>
      <c r="I31" s="53" t="s">
        <v>10</v>
      </c>
      <c r="J31" s="67" t="s">
        <v>49</v>
      </c>
      <c r="K31" s="68">
        <v>45</v>
      </c>
      <c r="L31" s="68">
        <v>45</v>
      </c>
      <c r="M31" s="68">
        <v>50</v>
      </c>
      <c r="N31" s="56"/>
      <c r="O31" s="57"/>
      <c r="P31" s="57"/>
    </row>
    <row r="32" spans="1:16" s="58" customFormat="1" ht="14.25" customHeight="1" x14ac:dyDescent="0.2">
      <c r="A32" s="36">
        <v>22</v>
      </c>
      <c r="B32" s="69" t="s">
        <v>8</v>
      </c>
      <c r="C32" s="69" t="s">
        <v>4</v>
      </c>
      <c r="D32" s="69" t="s">
        <v>16</v>
      </c>
      <c r="E32" s="69" t="s">
        <v>16</v>
      </c>
      <c r="F32" s="69" t="s">
        <v>0</v>
      </c>
      <c r="G32" s="69" t="s">
        <v>1</v>
      </c>
      <c r="H32" s="69" t="s">
        <v>2</v>
      </c>
      <c r="I32" s="69" t="s">
        <v>10</v>
      </c>
      <c r="J32" s="70" t="s">
        <v>50</v>
      </c>
      <c r="K32" s="60">
        <f>K33+K35</f>
        <v>520</v>
      </c>
      <c r="L32" s="60">
        <f>L33+L35</f>
        <v>520</v>
      </c>
      <c r="M32" s="60">
        <f>M33+M35</f>
        <v>525</v>
      </c>
      <c r="N32" s="56"/>
      <c r="O32" s="57"/>
      <c r="P32" s="57"/>
    </row>
    <row r="33" spans="1:16" s="58" customFormat="1" ht="15.75" customHeight="1" x14ac:dyDescent="0.2">
      <c r="A33" s="36">
        <v>23</v>
      </c>
      <c r="B33" s="63" t="s">
        <v>8</v>
      </c>
      <c r="C33" s="63" t="s">
        <v>4</v>
      </c>
      <c r="D33" s="63" t="s">
        <v>16</v>
      </c>
      <c r="E33" s="63" t="s">
        <v>16</v>
      </c>
      <c r="F33" s="63" t="s">
        <v>15</v>
      </c>
      <c r="G33" s="63" t="s">
        <v>1</v>
      </c>
      <c r="H33" s="63" t="s">
        <v>2</v>
      </c>
      <c r="I33" s="63" t="s">
        <v>10</v>
      </c>
      <c r="J33" s="71" t="s">
        <v>51</v>
      </c>
      <c r="K33" s="65">
        <f>K34</f>
        <v>320</v>
      </c>
      <c r="L33" s="65">
        <f>L34</f>
        <v>320</v>
      </c>
      <c r="M33" s="65">
        <f>M34</f>
        <v>320</v>
      </c>
      <c r="N33" s="56"/>
      <c r="O33" s="57"/>
      <c r="P33" s="57"/>
    </row>
    <row r="34" spans="1:16" s="58" customFormat="1" ht="54" customHeight="1" x14ac:dyDescent="0.2">
      <c r="A34" s="36">
        <v>24</v>
      </c>
      <c r="B34" s="72" t="s">
        <v>8</v>
      </c>
      <c r="C34" s="72" t="s">
        <v>4</v>
      </c>
      <c r="D34" s="72" t="s">
        <v>16</v>
      </c>
      <c r="E34" s="72" t="s">
        <v>16</v>
      </c>
      <c r="F34" s="72" t="s">
        <v>24</v>
      </c>
      <c r="G34" s="72" t="s">
        <v>14</v>
      </c>
      <c r="H34" s="72" t="s">
        <v>2</v>
      </c>
      <c r="I34" s="72" t="s">
        <v>10</v>
      </c>
      <c r="J34" s="73" t="s">
        <v>52</v>
      </c>
      <c r="K34" s="68">
        <v>320</v>
      </c>
      <c r="L34" s="68">
        <v>320</v>
      </c>
      <c r="M34" s="68">
        <v>320</v>
      </c>
      <c r="N34" s="56"/>
      <c r="O34" s="57"/>
      <c r="P34" s="57"/>
    </row>
    <row r="35" spans="1:16" s="3" customFormat="1" ht="15" customHeight="1" x14ac:dyDescent="0.2">
      <c r="A35" s="36">
        <v>25</v>
      </c>
      <c r="B35" s="29" t="s">
        <v>8</v>
      </c>
      <c r="C35" s="29" t="s">
        <v>4</v>
      </c>
      <c r="D35" s="29" t="s">
        <v>16</v>
      </c>
      <c r="E35" s="29" t="s">
        <v>16</v>
      </c>
      <c r="F35" s="29" t="s">
        <v>20</v>
      </c>
      <c r="G35" s="29" t="s">
        <v>1</v>
      </c>
      <c r="H35" s="29" t="s">
        <v>2</v>
      </c>
      <c r="I35" s="29" t="s">
        <v>10</v>
      </c>
      <c r="J35" s="38" t="s">
        <v>53</v>
      </c>
      <c r="K35" s="50">
        <f>K36</f>
        <v>200</v>
      </c>
      <c r="L35" s="50">
        <f>L36</f>
        <v>200</v>
      </c>
      <c r="M35" s="50">
        <f>M36</f>
        <v>205</v>
      </c>
      <c r="N35" s="16"/>
      <c r="O35" s="12"/>
      <c r="P35" s="12"/>
    </row>
    <row r="36" spans="1:16" s="3" customFormat="1" ht="51.75" customHeight="1" x14ac:dyDescent="0.2">
      <c r="A36" s="36">
        <v>26</v>
      </c>
      <c r="B36" s="25" t="s">
        <v>8</v>
      </c>
      <c r="C36" s="25" t="s">
        <v>4</v>
      </c>
      <c r="D36" s="25" t="s">
        <v>16</v>
      </c>
      <c r="E36" s="25" t="s">
        <v>16</v>
      </c>
      <c r="F36" s="25" t="s">
        <v>25</v>
      </c>
      <c r="G36" s="25" t="s">
        <v>14</v>
      </c>
      <c r="H36" s="25" t="s">
        <v>2</v>
      </c>
      <c r="I36" s="25" t="s">
        <v>10</v>
      </c>
      <c r="J36" s="39" t="s">
        <v>54</v>
      </c>
      <c r="K36" s="47">
        <v>200</v>
      </c>
      <c r="L36" s="47">
        <v>200</v>
      </c>
      <c r="M36" s="47">
        <v>205</v>
      </c>
      <c r="N36" s="16"/>
      <c r="O36" s="12"/>
      <c r="P36" s="12"/>
    </row>
    <row r="37" spans="1:16" s="4" customFormat="1" ht="14.25" customHeight="1" x14ac:dyDescent="0.2">
      <c r="A37" s="36">
        <v>27</v>
      </c>
      <c r="B37" s="23" t="s">
        <v>43</v>
      </c>
      <c r="C37" s="23">
        <v>1</v>
      </c>
      <c r="D37" s="23" t="s">
        <v>11</v>
      </c>
      <c r="E37" s="23" t="s">
        <v>1</v>
      </c>
      <c r="F37" s="23" t="s">
        <v>0</v>
      </c>
      <c r="G37" s="23" t="s">
        <v>1</v>
      </c>
      <c r="H37" s="23" t="s">
        <v>2</v>
      </c>
      <c r="I37" s="23" t="s">
        <v>0</v>
      </c>
      <c r="J37" s="37" t="s">
        <v>55</v>
      </c>
      <c r="K37" s="48">
        <f>K38</f>
        <v>1.6</v>
      </c>
      <c r="L37" s="48">
        <f>L38</f>
        <v>1.6</v>
      </c>
      <c r="M37" s="48">
        <f>M38</f>
        <v>1.7</v>
      </c>
      <c r="N37" s="17"/>
      <c r="O37" s="13"/>
      <c r="P37" s="13"/>
    </row>
    <row r="38" spans="1:16" s="3" customFormat="1" ht="75" customHeight="1" x14ac:dyDescent="0.2">
      <c r="A38" s="36">
        <v>28</v>
      </c>
      <c r="B38" s="21" t="s">
        <v>43</v>
      </c>
      <c r="C38" s="21" t="s">
        <v>4</v>
      </c>
      <c r="D38" s="21" t="s">
        <v>11</v>
      </c>
      <c r="E38" s="21" t="s">
        <v>12</v>
      </c>
      <c r="F38" s="21" t="s">
        <v>0</v>
      </c>
      <c r="G38" s="21" t="s">
        <v>3</v>
      </c>
      <c r="H38" s="21" t="s">
        <v>2</v>
      </c>
      <c r="I38" s="19" t="s">
        <v>10</v>
      </c>
      <c r="J38" s="22" t="s">
        <v>56</v>
      </c>
      <c r="K38" s="49">
        <f>K40</f>
        <v>1.6</v>
      </c>
      <c r="L38" s="49">
        <f>L40</f>
        <v>1.6</v>
      </c>
      <c r="M38" s="49">
        <f>M40</f>
        <v>1.7</v>
      </c>
      <c r="N38" s="16"/>
      <c r="O38" s="12"/>
      <c r="P38" s="12"/>
    </row>
    <row r="39" spans="1:16" s="3" customFormat="1" ht="86.25" customHeight="1" x14ac:dyDescent="0.2">
      <c r="A39" s="36">
        <v>29</v>
      </c>
      <c r="B39" s="21" t="s">
        <v>43</v>
      </c>
      <c r="C39" s="21" t="s">
        <v>4</v>
      </c>
      <c r="D39" s="21" t="s">
        <v>11</v>
      </c>
      <c r="E39" s="21" t="s">
        <v>12</v>
      </c>
      <c r="F39" s="21" t="s">
        <v>7</v>
      </c>
      <c r="G39" s="21" t="s">
        <v>3</v>
      </c>
      <c r="H39" s="21" t="s">
        <v>2</v>
      </c>
      <c r="I39" s="19" t="s">
        <v>10</v>
      </c>
      <c r="J39" s="22" t="s">
        <v>82</v>
      </c>
      <c r="K39" s="49">
        <f>K40</f>
        <v>1.6</v>
      </c>
      <c r="L39" s="49">
        <f>L40</f>
        <v>1.6</v>
      </c>
      <c r="M39" s="49">
        <f>M40</f>
        <v>1.7</v>
      </c>
      <c r="N39" s="16"/>
      <c r="O39" s="12"/>
      <c r="P39" s="12"/>
    </row>
    <row r="40" spans="1:16" s="3" customFormat="1" ht="132" customHeight="1" x14ac:dyDescent="0.2">
      <c r="A40" s="36">
        <v>30</v>
      </c>
      <c r="B40" s="43" t="s">
        <v>43</v>
      </c>
      <c r="C40" s="43" t="s">
        <v>4</v>
      </c>
      <c r="D40" s="43" t="s">
        <v>11</v>
      </c>
      <c r="E40" s="43" t="s">
        <v>12</v>
      </c>
      <c r="F40" s="43" t="s">
        <v>7</v>
      </c>
      <c r="G40" s="43" t="s">
        <v>3</v>
      </c>
      <c r="H40" s="43" t="s">
        <v>6</v>
      </c>
      <c r="I40" s="44" t="s">
        <v>10</v>
      </c>
      <c r="J40" s="45" t="s">
        <v>97</v>
      </c>
      <c r="K40" s="51">
        <v>1.6</v>
      </c>
      <c r="L40" s="51">
        <v>1.6</v>
      </c>
      <c r="M40" s="51">
        <v>1.7</v>
      </c>
      <c r="N40" s="16"/>
      <c r="O40" s="12"/>
      <c r="P40" s="12"/>
    </row>
    <row r="41" spans="1:16" s="3" customFormat="1" ht="12.75" customHeight="1" x14ac:dyDescent="0.2">
      <c r="A41" s="36">
        <v>31</v>
      </c>
      <c r="B41" s="26" t="s">
        <v>0</v>
      </c>
      <c r="C41" s="26">
        <v>2</v>
      </c>
      <c r="D41" s="26" t="s">
        <v>1</v>
      </c>
      <c r="E41" s="26" t="s">
        <v>1</v>
      </c>
      <c r="F41" s="26" t="s">
        <v>0</v>
      </c>
      <c r="G41" s="26" t="s">
        <v>1</v>
      </c>
      <c r="H41" s="26" t="s">
        <v>2</v>
      </c>
      <c r="I41" s="23" t="s">
        <v>0</v>
      </c>
      <c r="J41" s="24" t="s">
        <v>57</v>
      </c>
      <c r="K41" s="52">
        <f>K42</f>
        <v>18387.400000000001</v>
      </c>
      <c r="L41" s="52">
        <f>L42</f>
        <v>18350.599999999999</v>
      </c>
      <c r="M41" s="52">
        <f>M42</f>
        <v>18096.3</v>
      </c>
      <c r="N41" s="11"/>
      <c r="O41" s="12"/>
      <c r="P41" s="12"/>
    </row>
    <row r="42" spans="1:16" s="3" customFormat="1" ht="39.75" customHeight="1" x14ac:dyDescent="0.2">
      <c r="A42" s="36">
        <v>32</v>
      </c>
      <c r="B42" s="23" t="s">
        <v>0</v>
      </c>
      <c r="C42" s="23">
        <v>2</v>
      </c>
      <c r="D42" s="23" t="s">
        <v>5</v>
      </c>
      <c r="E42" s="23" t="s">
        <v>1</v>
      </c>
      <c r="F42" s="23" t="s">
        <v>0</v>
      </c>
      <c r="G42" s="23" t="s">
        <v>1</v>
      </c>
      <c r="H42" s="23" t="s">
        <v>2</v>
      </c>
      <c r="I42" s="27" t="s">
        <v>0</v>
      </c>
      <c r="J42" s="24" t="s">
        <v>58</v>
      </c>
      <c r="K42" s="48">
        <f>K43+K46+K51</f>
        <v>18387.400000000001</v>
      </c>
      <c r="L42" s="48">
        <f>L43+L46+L51</f>
        <v>18350.599999999999</v>
      </c>
      <c r="M42" s="48">
        <f>M43+M46+M51</f>
        <v>18096.3</v>
      </c>
      <c r="N42" s="11"/>
      <c r="O42" s="12"/>
      <c r="P42" s="12"/>
    </row>
    <row r="43" spans="1:16" s="3" customFormat="1" ht="39.75" customHeight="1" x14ac:dyDescent="0.2">
      <c r="A43" s="36">
        <v>33</v>
      </c>
      <c r="B43" s="23" t="s">
        <v>43</v>
      </c>
      <c r="C43" s="23" t="s">
        <v>17</v>
      </c>
      <c r="D43" s="23" t="s">
        <v>5</v>
      </c>
      <c r="E43" s="23" t="s">
        <v>14</v>
      </c>
      <c r="F43" s="23" t="s">
        <v>0</v>
      </c>
      <c r="G43" s="23" t="s">
        <v>1</v>
      </c>
      <c r="H43" s="23" t="s">
        <v>2</v>
      </c>
      <c r="I43" s="27" t="s">
        <v>65</v>
      </c>
      <c r="J43" s="24" t="s">
        <v>83</v>
      </c>
      <c r="K43" s="48">
        <f t="shared" ref="K43:M43" si="1">K44</f>
        <v>11680.4</v>
      </c>
      <c r="L43" s="48">
        <f t="shared" si="1"/>
        <v>9948.2000000000007</v>
      </c>
      <c r="M43" s="48">
        <f t="shared" si="1"/>
        <v>9948</v>
      </c>
      <c r="N43" s="11"/>
      <c r="O43" s="12"/>
      <c r="P43" s="12"/>
    </row>
    <row r="44" spans="1:16" s="3" customFormat="1" ht="42" customHeight="1" x14ac:dyDescent="0.2">
      <c r="A44" s="36">
        <v>34</v>
      </c>
      <c r="B44" s="27" t="s">
        <v>43</v>
      </c>
      <c r="C44" s="27">
        <v>2</v>
      </c>
      <c r="D44" s="27" t="s">
        <v>5</v>
      </c>
      <c r="E44" s="27" t="s">
        <v>37</v>
      </c>
      <c r="F44" s="27" t="s">
        <v>13</v>
      </c>
      <c r="G44" s="27" t="s">
        <v>1</v>
      </c>
      <c r="H44" s="27" t="s">
        <v>2</v>
      </c>
      <c r="I44" s="19" t="s">
        <v>65</v>
      </c>
      <c r="J44" s="42" t="s">
        <v>84</v>
      </c>
      <c r="K44" s="50">
        <f>K45</f>
        <v>11680.4</v>
      </c>
      <c r="L44" s="50">
        <f>L45</f>
        <v>9948.2000000000007</v>
      </c>
      <c r="M44" s="50">
        <f>M45</f>
        <v>9948</v>
      </c>
      <c r="N44" s="11"/>
      <c r="O44" s="12"/>
      <c r="P44" s="12"/>
    </row>
    <row r="45" spans="1:16" s="3" customFormat="1" ht="52.5" customHeight="1" x14ac:dyDescent="0.2">
      <c r="A45" s="36">
        <v>35</v>
      </c>
      <c r="B45" s="19" t="s">
        <v>43</v>
      </c>
      <c r="C45" s="19" t="s">
        <v>17</v>
      </c>
      <c r="D45" s="19" t="s">
        <v>5</v>
      </c>
      <c r="E45" s="19" t="s">
        <v>37</v>
      </c>
      <c r="F45" s="19" t="s">
        <v>13</v>
      </c>
      <c r="G45" s="19" t="s">
        <v>14</v>
      </c>
      <c r="H45" s="19" t="s">
        <v>2</v>
      </c>
      <c r="I45" s="21" t="s">
        <v>65</v>
      </c>
      <c r="J45" s="24" t="s">
        <v>87</v>
      </c>
      <c r="K45" s="47">
        <v>11680.4</v>
      </c>
      <c r="L45" s="47">
        <v>9948.2000000000007</v>
      </c>
      <c r="M45" s="47">
        <v>9948</v>
      </c>
      <c r="N45" s="11"/>
      <c r="O45" s="12"/>
      <c r="P45" s="12"/>
    </row>
    <row r="46" spans="1:16" s="3" customFormat="1" ht="34.5" customHeight="1" x14ac:dyDescent="0.2">
      <c r="A46" s="36">
        <v>36</v>
      </c>
      <c r="B46" s="27" t="s">
        <v>0</v>
      </c>
      <c r="C46" s="27" t="s">
        <v>17</v>
      </c>
      <c r="D46" s="27" t="s">
        <v>5</v>
      </c>
      <c r="E46" s="27" t="s">
        <v>62</v>
      </c>
      <c r="F46" s="27" t="s">
        <v>0</v>
      </c>
      <c r="G46" s="27" t="s">
        <v>1</v>
      </c>
      <c r="H46" s="27" t="s">
        <v>2</v>
      </c>
      <c r="I46" s="27" t="s">
        <v>65</v>
      </c>
      <c r="J46" s="28" t="s">
        <v>64</v>
      </c>
      <c r="K46" s="46">
        <f>K47+K49</f>
        <v>179.4</v>
      </c>
      <c r="L46" s="46">
        <f>L47+L49</f>
        <v>196.9</v>
      </c>
      <c r="M46" s="46">
        <f>M47+M49</f>
        <v>5.6</v>
      </c>
      <c r="N46" s="11"/>
      <c r="O46" s="12"/>
      <c r="P46" s="12"/>
    </row>
    <row r="47" spans="1:16" s="3" customFormat="1" ht="52.5" customHeight="1" x14ac:dyDescent="0.2">
      <c r="A47" s="36">
        <v>37</v>
      </c>
      <c r="B47" s="27" t="s">
        <v>43</v>
      </c>
      <c r="C47" s="27" t="s">
        <v>17</v>
      </c>
      <c r="D47" s="27" t="s">
        <v>5</v>
      </c>
      <c r="E47" s="27" t="s">
        <v>62</v>
      </c>
      <c r="F47" s="27" t="s">
        <v>63</v>
      </c>
      <c r="G47" s="27" t="s">
        <v>1</v>
      </c>
      <c r="H47" s="27" t="s">
        <v>2</v>
      </c>
      <c r="I47" s="27" t="s">
        <v>65</v>
      </c>
      <c r="J47" s="28" t="s">
        <v>98</v>
      </c>
      <c r="K47" s="46">
        <f t="shared" ref="K47:M47" si="2">K48</f>
        <v>5.6</v>
      </c>
      <c r="L47" s="46">
        <f t="shared" si="2"/>
        <v>5.6</v>
      </c>
      <c r="M47" s="46">
        <f t="shared" si="2"/>
        <v>5.6</v>
      </c>
      <c r="N47" s="11"/>
      <c r="O47" s="12"/>
      <c r="P47" s="12"/>
    </row>
    <row r="48" spans="1:16" s="3" customFormat="1" ht="52.5" customHeight="1" x14ac:dyDescent="0.2">
      <c r="A48" s="36">
        <v>38</v>
      </c>
      <c r="B48" s="27" t="s">
        <v>43</v>
      </c>
      <c r="C48" s="27" t="s">
        <v>17</v>
      </c>
      <c r="D48" s="27" t="s">
        <v>5</v>
      </c>
      <c r="E48" s="27" t="s">
        <v>62</v>
      </c>
      <c r="F48" s="27" t="s">
        <v>63</v>
      </c>
      <c r="G48" s="27" t="s">
        <v>14</v>
      </c>
      <c r="H48" s="27" t="s">
        <v>2</v>
      </c>
      <c r="I48" s="27" t="s">
        <v>65</v>
      </c>
      <c r="J48" s="24" t="s">
        <v>91</v>
      </c>
      <c r="K48" s="46">
        <v>5.6</v>
      </c>
      <c r="L48" s="46">
        <v>5.6</v>
      </c>
      <c r="M48" s="46">
        <v>5.6</v>
      </c>
      <c r="N48" s="11"/>
      <c r="O48" s="12"/>
      <c r="P48" s="12"/>
    </row>
    <row r="49" spans="1:16" s="3" customFormat="1" ht="67.5" customHeight="1" x14ac:dyDescent="0.2">
      <c r="A49" s="36">
        <v>39</v>
      </c>
      <c r="B49" s="27" t="s">
        <v>43</v>
      </c>
      <c r="C49" s="27" t="s">
        <v>17</v>
      </c>
      <c r="D49" s="27" t="s">
        <v>5</v>
      </c>
      <c r="E49" s="27" t="s">
        <v>38</v>
      </c>
      <c r="F49" s="27" t="s">
        <v>39</v>
      </c>
      <c r="G49" s="27" t="s">
        <v>1</v>
      </c>
      <c r="H49" s="27" t="s">
        <v>2</v>
      </c>
      <c r="I49" s="23" t="s">
        <v>65</v>
      </c>
      <c r="J49" s="28" t="s">
        <v>94</v>
      </c>
      <c r="K49" s="46">
        <f>K50</f>
        <v>173.8</v>
      </c>
      <c r="L49" s="46">
        <f>L50</f>
        <v>191.3</v>
      </c>
      <c r="M49" s="46">
        <f>M50</f>
        <v>0</v>
      </c>
      <c r="N49" s="14"/>
      <c r="O49" s="12"/>
      <c r="P49" s="12"/>
    </row>
    <row r="50" spans="1:16" s="3" customFormat="1" ht="59.25" customHeight="1" x14ac:dyDescent="0.2">
      <c r="A50" s="36">
        <v>40</v>
      </c>
      <c r="B50" s="21" t="s">
        <v>43</v>
      </c>
      <c r="C50" s="21" t="s">
        <v>17</v>
      </c>
      <c r="D50" s="21" t="s">
        <v>5</v>
      </c>
      <c r="E50" s="21" t="s">
        <v>38</v>
      </c>
      <c r="F50" s="21" t="s">
        <v>39</v>
      </c>
      <c r="G50" s="21" t="s">
        <v>14</v>
      </c>
      <c r="H50" s="21" t="s">
        <v>2</v>
      </c>
      <c r="I50" s="25" t="s">
        <v>65</v>
      </c>
      <c r="J50" s="41" t="s">
        <v>95</v>
      </c>
      <c r="K50" s="49">
        <v>173.8</v>
      </c>
      <c r="L50" s="49">
        <v>191.3</v>
      </c>
      <c r="M50" s="49">
        <v>0</v>
      </c>
      <c r="N50" s="11"/>
      <c r="O50" s="12"/>
      <c r="P50" s="12"/>
    </row>
    <row r="51" spans="1:16" s="3" customFormat="1" ht="21.75" customHeight="1" x14ac:dyDescent="0.2">
      <c r="A51" s="36">
        <v>41</v>
      </c>
      <c r="B51" s="29" t="s">
        <v>0</v>
      </c>
      <c r="C51" s="29" t="s">
        <v>17</v>
      </c>
      <c r="D51" s="29" t="s">
        <v>5</v>
      </c>
      <c r="E51" s="29" t="s">
        <v>88</v>
      </c>
      <c r="F51" s="29" t="s">
        <v>0</v>
      </c>
      <c r="G51" s="29" t="s">
        <v>1</v>
      </c>
      <c r="H51" s="29" t="s">
        <v>2</v>
      </c>
      <c r="I51" s="27" t="s">
        <v>65</v>
      </c>
      <c r="J51" s="30" t="s">
        <v>89</v>
      </c>
      <c r="K51" s="50">
        <f>K53</f>
        <v>6527.6</v>
      </c>
      <c r="L51" s="50">
        <f>L53</f>
        <v>8205.5</v>
      </c>
      <c r="M51" s="50">
        <f>M53</f>
        <v>8142.7</v>
      </c>
      <c r="N51" s="11"/>
      <c r="O51" s="12"/>
      <c r="P51" s="12"/>
    </row>
    <row r="52" spans="1:16" s="3" customFormat="1" ht="39" customHeight="1" x14ac:dyDescent="0.2">
      <c r="A52" s="36">
        <v>42</v>
      </c>
      <c r="B52" s="29" t="s">
        <v>43</v>
      </c>
      <c r="C52" s="29" t="s">
        <v>17</v>
      </c>
      <c r="D52" s="29" t="s">
        <v>5</v>
      </c>
      <c r="E52" s="29" t="s">
        <v>40</v>
      </c>
      <c r="F52" s="29" t="s">
        <v>18</v>
      </c>
      <c r="G52" s="29" t="s">
        <v>1</v>
      </c>
      <c r="H52" s="29" t="s">
        <v>2</v>
      </c>
      <c r="I52" s="27" t="s">
        <v>65</v>
      </c>
      <c r="J52" s="30" t="s">
        <v>86</v>
      </c>
      <c r="K52" s="50">
        <f>K53</f>
        <v>6527.6</v>
      </c>
      <c r="L52" s="50">
        <f>L53</f>
        <v>8205.5</v>
      </c>
      <c r="M52" s="50">
        <f>M53</f>
        <v>8142.7</v>
      </c>
      <c r="N52" s="11"/>
      <c r="O52" s="12"/>
      <c r="P52" s="12"/>
    </row>
    <row r="53" spans="1:16" s="3" customFormat="1" ht="40.5" customHeight="1" x14ac:dyDescent="0.2">
      <c r="A53" s="36">
        <v>43</v>
      </c>
      <c r="B53" s="19" t="s">
        <v>43</v>
      </c>
      <c r="C53" s="19" t="s">
        <v>17</v>
      </c>
      <c r="D53" s="19" t="s">
        <v>5</v>
      </c>
      <c r="E53" s="19" t="s">
        <v>40</v>
      </c>
      <c r="F53" s="19" t="s">
        <v>18</v>
      </c>
      <c r="G53" s="19" t="s">
        <v>14</v>
      </c>
      <c r="H53" s="19" t="s">
        <v>2</v>
      </c>
      <c r="I53" s="25" t="s">
        <v>65</v>
      </c>
      <c r="J53" s="24" t="s">
        <v>59</v>
      </c>
      <c r="K53" s="47">
        <v>6527.6</v>
      </c>
      <c r="L53" s="47">
        <v>8205.5</v>
      </c>
      <c r="M53" s="47">
        <v>8142.7</v>
      </c>
      <c r="N53" s="11"/>
      <c r="O53" s="12"/>
      <c r="P53" s="12"/>
    </row>
    <row r="54" spans="1:16" s="3" customFormat="1" ht="17.25" customHeight="1" x14ac:dyDescent="0.2">
      <c r="A54" s="36"/>
      <c r="B54" s="26"/>
      <c r="C54" s="26"/>
      <c r="D54" s="26"/>
      <c r="E54" s="26"/>
      <c r="F54" s="26"/>
      <c r="G54" s="26"/>
      <c r="H54" s="26"/>
      <c r="I54" s="36"/>
      <c r="J54" s="31" t="s">
        <v>19</v>
      </c>
      <c r="K54" s="52">
        <f>K11+K41</f>
        <v>19837.800000000003</v>
      </c>
      <c r="L54" s="52">
        <f>L11+L41</f>
        <v>19855.3</v>
      </c>
      <c r="M54" s="52">
        <f>M11+M41</f>
        <v>19664</v>
      </c>
      <c r="N54" s="11"/>
      <c r="O54" s="12"/>
      <c r="P54" s="12"/>
    </row>
    <row r="55" spans="1:16" ht="12.75" x14ac:dyDescent="0.2">
      <c r="A55" s="35"/>
      <c r="K55" s="7"/>
    </row>
    <row r="77" spans="11:11" ht="12.75" x14ac:dyDescent="0.2">
      <c r="K77" s="8"/>
    </row>
  </sheetData>
  <mergeCells count="18">
    <mergeCell ref="L7:L9"/>
    <mergeCell ref="M7:M9"/>
    <mergeCell ref="J2:M2"/>
    <mergeCell ref="J3:M3"/>
    <mergeCell ref="J1:M1"/>
    <mergeCell ref="B5:K5"/>
    <mergeCell ref="K7:K9"/>
    <mergeCell ref="A7:A9"/>
    <mergeCell ref="B8:B9"/>
    <mergeCell ref="H8:H9"/>
    <mergeCell ref="B7:I7"/>
    <mergeCell ref="J7:J9"/>
    <mergeCell ref="E8:E9"/>
    <mergeCell ref="C8:C9"/>
    <mergeCell ref="D8:D9"/>
    <mergeCell ref="G8:G9"/>
    <mergeCell ref="F8:F9"/>
    <mergeCell ref="I8:I9"/>
  </mergeCells>
  <phoneticPr fontId="0" type="noConversion"/>
  <pageMargins left="0.78740157480314965" right="0.19685039370078741" top="0.19685039370078741" bottom="0.19685039370078741" header="0" footer="0"/>
  <pageSetup paperSize="9" scale="65" fitToHeight="3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</vt:lpstr>
      <vt:lpstr>'2013'!Заголовки_для_печати</vt:lpstr>
      <vt:lpstr>'2013'!Область_печати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Специалист</cp:lastModifiedBy>
  <cp:lastPrinted>2024-12-20T06:14:38Z</cp:lastPrinted>
  <dcterms:created xsi:type="dcterms:W3CDTF">2009-10-09T08:24:19Z</dcterms:created>
  <dcterms:modified xsi:type="dcterms:W3CDTF">2024-12-20T06:14:40Z</dcterms:modified>
</cp:coreProperties>
</file>